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quina22\Desktop\TRANSPARENCIA. SIPOT\ACTUALIZACIONES 18\"/>
    </mc:Choice>
  </mc:AlternateContent>
  <bookViews>
    <workbookView xWindow="0" yWindow="0" windowWidth="28800" windowHeight="11235" activeTab="1"/>
  </bookViews>
  <sheets>
    <sheet name="Reporte de Formatos" sheetId="1" r:id="rId1"/>
    <sheet name="Tabla_379931" sheetId="2" r:id="rId2"/>
  </sheets>
  <calcPr calcId="152511"/>
</workbook>
</file>

<file path=xl/calcChain.xml><?xml version="1.0" encoding="utf-8"?>
<calcChain xmlns="http://schemas.openxmlformats.org/spreadsheetml/2006/main">
  <c r="F20" i="2" l="1"/>
  <c r="F24" i="2"/>
  <c r="I24" i="2" s="1"/>
  <c r="H18" i="2"/>
  <c r="G18" i="2"/>
  <c r="H17" i="2"/>
  <c r="G17" i="2"/>
  <c r="H16" i="2"/>
  <c r="I16" i="2" s="1"/>
  <c r="G16" i="2"/>
  <c r="H14" i="2"/>
  <c r="I14" i="2" s="1"/>
  <c r="G14" i="2"/>
  <c r="H13" i="2"/>
  <c r="G13" i="2"/>
  <c r="H12" i="2"/>
  <c r="G12" i="2"/>
  <c r="H10" i="2"/>
  <c r="I10" i="2" s="1"/>
  <c r="G10" i="2"/>
  <c r="H8" i="2"/>
  <c r="G8" i="2"/>
  <c r="I5" i="2"/>
  <c r="I6" i="2"/>
  <c r="I7" i="2"/>
  <c r="I8" i="2"/>
  <c r="I9" i="2"/>
  <c r="I11" i="2"/>
  <c r="I12" i="2"/>
  <c r="I13" i="2"/>
  <c r="I15" i="2"/>
  <c r="I17" i="2"/>
  <c r="I18" i="2"/>
  <c r="I19" i="2"/>
  <c r="I20" i="2"/>
  <c r="I21" i="2"/>
  <c r="I22" i="2"/>
  <c r="I23" i="2"/>
  <c r="I25" i="2"/>
  <c r="I26" i="2"/>
  <c r="I4" i="2"/>
  <c r="H6" i="2"/>
  <c r="G6" i="2"/>
  <c r="H5" i="2"/>
  <c r="G5" i="2"/>
  <c r="H4" i="2"/>
  <c r="G4" i="2"/>
  <c r="E27" i="2" l="1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5" i="2"/>
  <c r="E6" i="2"/>
  <c r="E7" i="2"/>
  <c r="E4" i="2"/>
</calcChain>
</file>

<file path=xl/sharedStrings.xml><?xml version="1.0" encoding="utf-8"?>
<sst xmlns="http://schemas.openxmlformats.org/spreadsheetml/2006/main" count="150" uniqueCount="63">
  <si>
    <t>45821</t>
  </si>
  <si>
    <t>TÍTULO</t>
  </si>
  <si>
    <t>NOMBRE CORTO</t>
  </si>
  <si>
    <t>DESCRIPCIÓN</t>
  </si>
  <si>
    <t>Presupuesto asignado_Ejercicio de los egresos presupuestarios</t>
  </si>
  <si>
    <t>ART91FRXXI_F21B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</si>
  <si>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</si>
  <si>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</si>
  <si>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</si>
  <si>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</si>
  <si>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</si>
  <si>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</si>
  <si>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</si>
  <si>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</si>
  <si>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379923</t>
  </si>
  <si>
    <t>379928</t>
  </si>
  <si>
    <t>379927</t>
  </si>
  <si>
    <t>379931</t>
  </si>
  <si>
    <t>379926</t>
  </si>
  <si>
    <t>379930</t>
  </si>
  <si>
    <t>379924</t>
  </si>
  <si>
    <t>379925</t>
  </si>
  <si>
    <t>379929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</si>
  <si>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</si>
  <si>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</si>
  <si>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</si>
  <si>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</si>
  <si>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Tabla_379931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</si>
  <si>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</si>
  <si>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</si>
  <si>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</si>
  <si>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</si>
  <si>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</si>
  <si>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</si>
  <si>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49207</t>
  </si>
  <si>
    <t>49208</t>
  </si>
  <si>
    <t>49209</t>
  </si>
  <si>
    <t>49210</t>
  </si>
  <si>
    <t>49211</t>
  </si>
  <si>
    <t>49212</t>
  </si>
  <si>
    <t>49213</t>
  </si>
  <si>
    <t>49214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</si>
  <si>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</si>
  <si>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</si>
  <si>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</si>
  <si>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</si>
  <si>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</si>
  <si>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</si>
  <si>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</si>
  <si>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</si>
  <si>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</si>
  <si>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http://www.uimqroo.edu.mx/DPP-2013/dpp/InformesFE.phtml</t>
  </si>
  <si>
    <t>Departamento de Programación y Presupuesto</t>
  </si>
  <si>
    <t>Servicios Personales</t>
  </si>
  <si>
    <t>Materiales y Suministros</t>
  </si>
  <si>
    <t>Servicios Generales</t>
  </si>
  <si>
    <t>Bienes, muebles,inmuebles e Intangibles</t>
  </si>
  <si>
    <t>Cifras correpondientes al cierre financiero 2013, reportadas en la Primera Sesión Ordianaria el 6 de Marzo de 2014</t>
  </si>
  <si>
    <t>Cifras correpondientes al cierre financiero 2012, reportadas en la Primera Sesión extraordianaria el 21 de febrero de 2013.</t>
  </si>
  <si>
    <t>Cifras correpondientes al cierre financiero 2014, reportadas en la Primera Sesión Ordianaria del Consejo Directivo el 5 de Marzo de 2015</t>
  </si>
  <si>
    <t>Cifras correpondientes al cierre financiero 2015, reportadas en la Primera Sesión Ordianaria del Consejo Directivo el 22 de febrero de 2016</t>
  </si>
  <si>
    <t>El estado dio a la Universidad una ampliación de $2,000,000.00.  La diferencia se cubrio con otros fondos</t>
  </si>
  <si>
    <t xml:space="preserve">El Estado dió una ampliación de  $7,498,600.00.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</si>
</sst>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ont="1" applyFill="1"/>
    <xf numFmtId="0" fontId="3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D2" zoomScale="85" zoomScaleNormal="85" workbookViewId="0">
      <selection activeCell="E41" sqref="E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4.28515625" customWidth="1"/>
    <col min="4" max="4" width="40.140625" customWidth="1"/>
    <col min="5" max="5" width="32.85546875" customWidth="1"/>
    <col min="6" max="6" width="35.28515625" customWidth="1"/>
    <col min="7" max="7" width="17.5703125" bestFit="1" customWidth="1"/>
    <col min="8" max="8" width="20" bestFit="1" customWidth="1"/>
    <col min="9" max="9" width="25.140625" customWidth="1"/>
  </cols>
  <sheetData>
    <row r="1" spans="1:9" hidden="1" x14ac:dyDescent="0.25">
      <c r="A1" t="s">
        <v>0</v>
      </c>
    </row>
    <row r="2" spans="1: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</row>
    <row r="7" spans="1:9" ht="42" customHeight="1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s="7" customFormat="1" ht="64.5" x14ac:dyDescent="0.25">
      <c r="A8" s="6">
        <v>2012</v>
      </c>
      <c r="B8" s="10">
        <v>40909</v>
      </c>
      <c r="C8" s="10">
        <v>41274</v>
      </c>
      <c r="D8" s="6">
        <v>1</v>
      </c>
      <c r="E8" s="2" t="s">
        <v>51</v>
      </c>
      <c r="F8" s="2" t="s">
        <v>52</v>
      </c>
      <c r="G8" s="10">
        <v>43327</v>
      </c>
      <c r="H8" s="10">
        <v>43328</v>
      </c>
      <c r="I8" s="12" t="s">
        <v>58</v>
      </c>
    </row>
    <row r="9" spans="1:9" s="7" customFormat="1" ht="64.5" x14ac:dyDescent="0.25">
      <c r="A9" s="6">
        <v>2012</v>
      </c>
      <c r="B9" s="10">
        <v>40909</v>
      </c>
      <c r="C9" s="10">
        <v>41274</v>
      </c>
      <c r="D9" s="6">
        <v>2</v>
      </c>
      <c r="E9" s="5" t="s">
        <v>51</v>
      </c>
      <c r="F9" s="5" t="s">
        <v>52</v>
      </c>
      <c r="G9" s="10">
        <v>43327</v>
      </c>
      <c r="H9" s="10">
        <v>43328</v>
      </c>
      <c r="I9" s="12" t="s">
        <v>58</v>
      </c>
    </row>
    <row r="10" spans="1:9" s="7" customFormat="1" ht="64.5" x14ac:dyDescent="0.25">
      <c r="A10" s="6">
        <v>2012</v>
      </c>
      <c r="B10" s="10">
        <v>40909</v>
      </c>
      <c r="C10" s="10">
        <v>41274</v>
      </c>
      <c r="D10" s="6">
        <v>3</v>
      </c>
      <c r="E10" s="5" t="s">
        <v>51</v>
      </c>
      <c r="F10" s="5" t="s">
        <v>52</v>
      </c>
      <c r="G10" s="10">
        <v>43327</v>
      </c>
      <c r="H10" s="10">
        <v>43328</v>
      </c>
      <c r="I10" s="12" t="s">
        <v>58</v>
      </c>
    </row>
    <row r="11" spans="1:9" s="7" customFormat="1" ht="64.5" x14ac:dyDescent="0.25">
      <c r="A11" s="6">
        <v>2012</v>
      </c>
      <c r="B11" s="10">
        <v>40909</v>
      </c>
      <c r="C11" s="10">
        <v>41274</v>
      </c>
      <c r="D11" s="6">
        <v>4</v>
      </c>
      <c r="E11" s="5" t="s">
        <v>51</v>
      </c>
      <c r="F11" s="5" t="s">
        <v>52</v>
      </c>
      <c r="G11" s="10">
        <v>43327</v>
      </c>
      <c r="H11" s="10">
        <v>43328</v>
      </c>
      <c r="I11" s="12" t="s">
        <v>58</v>
      </c>
    </row>
    <row r="12" spans="1:9" s="7" customFormat="1" ht="64.5" x14ac:dyDescent="0.25">
      <c r="A12" s="6">
        <v>2013</v>
      </c>
      <c r="B12" s="10">
        <v>41275</v>
      </c>
      <c r="C12" s="10">
        <v>41639</v>
      </c>
      <c r="D12" s="6">
        <v>5</v>
      </c>
      <c r="E12" s="5" t="s">
        <v>51</v>
      </c>
      <c r="F12" s="5" t="s">
        <v>52</v>
      </c>
      <c r="G12" s="10">
        <v>43327</v>
      </c>
      <c r="H12" s="10">
        <v>43328</v>
      </c>
      <c r="I12" s="12" t="s">
        <v>57</v>
      </c>
    </row>
    <row r="13" spans="1:9" s="7" customFormat="1" ht="64.5" x14ac:dyDescent="0.25">
      <c r="A13" s="6">
        <v>2013</v>
      </c>
      <c r="B13" s="10">
        <v>41275</v>
      </c>
      <c r="C13" s="10">
        <v>41639</v>
      </c>
      <c r="D13" s="6">
        <v>6</v>
      </c>
      <c r="E13" s="5" t="s">
        <v>51</v>
      </c>
      <c r="F13" s="5" t="s">
        <v>52</v>
      </c>
      <c r="G13" s="10">
        <v>43327</v>
      </c>
      <c r="H13" s="10">
        <v>43328</v>
      </c>
      <c r="I13" s="12" t="s">
        <v>57</v>
      </c>
    </row>
    <row r="14" spans="1:9" s="7" customFormat="1" ht="64.5" x14ac:dyDescent="0.25">
      <c r="A14" s="6">
        <v>2013</v>
      </c>
      <c r="B14" s="10">
        <v>41275</v>
      </c>
      <c r="C14" s="10">
        <v>41639</v>
      </c>
      <c r="D14" s="6">
        <v>7</v>
      </c>
      <c r="E14" s="5" t="s">
        <v>51</v>
      </c>
      <c r="F14" s="5" t="s">
        <v>52</v>
      </c>
      <c r="G14" s="10">
        <v>43327</v>
      </c>
      <c r="H14" s="10">
        <v>43328</v>
      </c>
      <c r="I14" s="12" t="s">
        <v>57</v>
      </c>
    </row>
    <row r="15" spans="1:9" s="7" customFormat="1" ht="64.5" x14ac:dyDescent="0.25">
      <c r="A15" s="6">
        <v>2013</v>
      </c>
      <c r="B15" s="10">
        <v>41275</v>
      </c>
      <c r="C15" s="10">
        <v>41639</v>
      </c>
      <c r="D15" s="6">
        <v>8</v>
      </c>
      <c r="E15" s="5" t="s">
        <v>51</v>
      </c>
      <c r="F15" s="5" t="s">
        <v>52</v>
      </c>
      <c r="G15" s="10">
        <v>43327</v>
      </c>
      <c r="H15" s="10">
        <v>43328</v>
      </c>
      <c r="I15" s="12" t="s">
        <v>57</v>
      </c>
    </row>
    <row r="16" spans="1:9" s="7" customFormat="1" ht="77.25" x14ac:dyDescent="0.25">
      <c r="A16" s="6">
        <v>2014</v>
      </c>
      <c r="B16" s="10">
        <v>41640</v>
      </c>
      <c r="C16" s="10">
        <v>42004</v>
      </c>
      <c r="D16" s="6">
        <v>9</v>
      </c>
      <c r="E16" s="5" t="s">
        <v>51</v>
      </c>
      <c r="F16" s="5" t="s">
        <v>52</v>
      </c>
      <c r="G16" s="10">
        <v>43327</v>
      </c>
      <c r="H16" s="10">
        <v>43328</v>
      </c>
      <c r="I16" s="12" t="s">
        <v>59</v>
      </c>
    </row>
    <row r="17" spans="1:9" s="7" customFormat="1" ht="77.25" x14ac:dyDescent="0.25">
      <c r="A17" s="6">
        <v>2014</v>
      </c>
      <c r="B17" s="10">
        <v>41640</v>
      </c>
      <c r="C17" s="10">
        <v>42004</v>
      </c>
      <c r="D17" s="6">
        <v>10</v>
      </c>
      <c r="E17" s="5" t="s">
        <v>51</v>
      </c>
      <c r="F17" s="5" t="s">
        <v>52</v>
      </c>
      <c r="G17" s="10">
        <v>43327</v>
      </c>
      <c r="H17" s="10">
        <v>43328</v>
      </c>
      <c r="I17" s="12" t="s">
        <v>59</v>
      </c>
    </row>
    <row r="18" spans="1:9" s="7" customFormat="1" ht="77.25" x14ac:dyDescent="0.25">
      <c r="A18" s="6">
        <v>2014</v>
      </c>
      <c r="B18" s="10">
        <v>41640</v>
      </c>
      <c r="C18" s="10">
        <v>42004</v>
      </c>
      <c r="D18" s="6">
        <v>11</v>
      </c>
      <c r="E18" s="5" t="s">
        <v>51</v>
      </c>
      <c r="F18" s="5" t="s">
        <v>52</v>
      </c>
      <c r="G18" s="10">
        <v>43327</v>
      </c>
      <c r="H18" s="10">
        <v>43328</v>
      </c>
      <c r="I18" s="12" t="s">
        <v>59</v>
      </c>
    </row>
    <row r="19" spans="1:9" s="7" customFormat="1" ht="77.25" x14ac:dyDescent="0.25">
      <c r="A19" s="6">
        <v>2014</v>
      </c>
      <c r="B19" s="10">
        <v>41640</v>
      </c>
      <c r="C19" s="10">
        <v>42004</v>
      </c>
      <c r="D19" s="6">
        <v>12</v>
      </c>
      <c r="E19" s="5" t="s">
        <v>51</v>
      </c>
      <c r="F19" s="5" t="s">
        <v>52</v>
      </c>
      <c r="G19" s="10">
        <v>43327</v>
      </c>
      <c r="H19" s="10">
        <v>43328</v>
      </c>
      <c r="I19" s="12" t="s">
        <v>59</v>
      </c>
    </row>
    <row r="20" spans="1:9" s="7" customFormat="1" ht="77.25" x14ac:dyDescent="0.25">
      <c r="A20" s="6">
        <v>2015</v>
      </c>
      <c r="B20" s="10">
        <v>42005</v>
      </c>
      <c r="C20" s="10">
        <v>42369</v>
      </c>
      <c r="D20" s="6">
        <v>13</v>
      </c>
      <c r="E20" s="5" t="s">
        <v>51</v>
      </c>
      <c r="F20" s="5" t="s">
        <v>52</v>
      </c>
      <c r="G20" s="10">
        <v>43327</v>
      </c>
      <c r="H20" s="10">
        <v>43328</v>
      </c>
      <c r="I20" s="12" t="s">
        <v>60</v>
      </c>
    </row>
    <row r="21" spans="1:9" s="7" customFormat="1" ht="77.25" x14ac:dyDescent="0.25">
      <c r="A21" s="6">
        <v>2015</v>
      </c>
      <c r="B21" s="10">
        <v>42005</v>
      </c>
      <c r="C21" s="10">
        <v>42369</v>
      </c>
      <c r="D21" s="6">
        <v>14</v>
      </c>
      <c r="E21" s="5" t="s">
        <v>51</v>
      </c>
      <c r="F21" s="5" t="s">
        <v>52</v>
      </c>
      <c r="G21" s="10">
        <v>43327</v>
      </c>
      <c r="H21" s="10">
        <v>43328</v>
      </c>
      <c r="I21" s="12" t="s">
        <v>60</v>
      </c>
    </row>
    <row r="22" spans="1:9" s="7" customFormat="1" ht="77.25" x14ac:dyDescent="0.25">
      <c r="A22" s="6">
        <v>2015</v>
      </c>
      <c r="B22" s="10">
        <v>42005</v>
      </c>
      <c r="C22" s="10">
        <v>42369</v>
      </c>
      <c r="D22" s="6">
        <v>15</v>
      </c>
      <c r="E22" s="5" t="s">
        <v>51</v>
      </c>
      <c r="F22" s="5" t="s">
        <v>52</v>
      </c>
      <c r="G22" s="10">
        <v>43327</v>
      </c>
      <c r="H22" s="10">
        <v>43328</v>
      </c>
      <c r="I22" s="12" t="s">
        <v>60</v>
      </c>
    </row>
    <row r="23" spans="1:9" s="7" customFormat="1" ht="77.25" x14ac:dyDescent="0.25">
      <c r="A23" s="6">
        <v>2015</v>
      </c>
      <c r="B23" s="10">
        <v>42005</v>
      </c>
      <c r="C23" s="10">
        <v>42369</v>
      </c>
      <c r="D23" s="6">
        <v>16</v>
      </c>
      <c r="E23" s="5" t="s">
        <v>51</v>
      </c>
      <c r="F23" s="5" t="s">
        <v>52</v>
      </c>
      <c r="G23" s="10">
        <v>43327</v>
      </c>
      <c r="H23" s="10">
        <v>43328</v>
      </c>
      <c r="I23" s="12" t="s">
        <v>60</v>
      </c>
    </row>
    <row r="24" spans="1:9" s="7" customFormat="1" ht="64.5" x14ac:dyDescent="0.25">
      <c r="A24" s="6">
        <v>2016</v>
      </c>
      <c r="B24" s="10">
        <v>42370</v>
      </c>
      <c r="C24" s="10">
        <v>42735</v>
      </c>
      <c r="D24" s="6">
        <v>17</v>
      </c>
      <c r="E24" s="5" t="s">
        <v>51</v>
      </c>
      <c r="F24" s="5" t="s">
        <v>52</v>
      </c>
      <c r="G24" s="10">
        <v>43327</v>
      </c>
      <c r="H24" s="10">
        <v>43328</v>
      </c>
      <c r="I24" s="6" t="s">
        <v>61</v>
      </c>
    </row>
    <row r="25" spans="1:9" s="7" customFormat="1" x14ac:dyDescent="0.25">
      <c r="A25" s="6">
        <v>2016</v>
      </c>
      <c r="B25" s="10">
        <v>42370</v>
      </c>
      <c r="C25" s="10">
        <v>42735</v>
      </c>
      <c r="D25" s="6">
        <v>18</v>
      </c>
      <c r="E25" s="5" t="s">
        <v>51</v>
      </c>
      <c r="F25" s="5" t="s">
        <v>52</v>
      </c>
      <c r="G25" s="10">
        <v>43327</v>
      </c>
      <c r="H25" s="10">
        <v>43328</v>
      </c>
      <c r="I25" s="6"/>
    </row>
    <row r="26" spans="1:9" s="7" customFormat="1" x14ac:dyDescent="0.25">
      <c r="A26" s="6">
        <v>2016</v>
      </c>
      <c r="B26" s="10">
        <v>42370</v>
      </c>
      <c r="C26" s="10">
        <v>42735</v>
      </c>
      <c r="D26" s="6">
        <v>19</v>
      </c>
      <c r="E26" s="5" t="s">
        <v>51</v>
      </c>
      <c r="F26" s="5" t="s">
        <v>52</v>
      </c>
      <c r="G26" s="10">
        <v>43327</v>
      </c>
      <c r="H26" s="10">
        <v>43328</v>
      </c>
      <c r="I26" s="6"/>
    </row>
    <row r="27" spans="1:9" s="7" customFormat="1" x14ac:dyDescent="0.25">
      <c r="A27" s="6">
        <v>2016</v>
      </c>
      <c r="B27" s="10">
        <v>42370</v>
      </c>
      <c r="C27" s="10">
        <v>42735</v>
      </c>
      <c r="D27" s="6">
        <v>20</v>
      </c>
      <c r="E27" s="5" t="s">
        <v>51</v>
      </c>
      <c r="F27" s="5" t="s">
        <v>52</v>
      </c>
      <c r="G27" s="10">
        <v>43327</v>
      </c>
      <c r="H27" s="10">
        <v>43328</v>
      </c>
      <c r="I27" s="6"/>
    </row>
    <row r="28" spans="1:9" s="7" customFormat="1" ht="39" x14ac:dyDescent="0.25">
      <c r="A28" s="6">
        <v>2017</v>
      </c>
      <c r="B28" s="10">
        <v>42736</v>
      </c>
      <c r="C28" s="10">
        <v>43100</v>
      </c>
      <c r="D28" s="6">
        <v>21</v>
      </c>
      <c r="E28" s="5" t="s">
        <v>51</v>
      </c>
      <c r="F28" s="5" t="s">
        <v>52</v>
      </c>
      <c r="G28" s="10">
        <v>43327</v>
      </c>
      <c r="H28" s="10">
        <v>43328</v>
      </c>
      <c r="I28" s="6" t="s">
        <v>62</v>
      </c>
    </row>
    <row r="29" spans="1:9" s="7" customFormat="1" x14ac:dyDescent="0.25">
      <c r="A29" s="6">
        <v>2017</v>
      </c>
      <c r="B29" s="10">
        <v>42736</v>
      </c>
      <c r="C29" s="10">
        <v>43100</v>
      </c>
      <c r="D29" s="6">
        <v>22</v>
      </c>
      <c r="E29" s="5" t="s">
        <v>51</v>
      </c>
      <c r="F29" s="5" t="s">
        <v>52</v>
      </c>
      <c r="G29" s="10">
        <v>43327</v>
      </c>
      <c r="H29" s="10">
        <v>43328</v>
      </c>
      <c r="I29" s="6"/>
    </row>
    <row r="30" spans="1:9" s="7" customFormat="1" x14ac:dyDescent="0.25">
      <c r="A30" s="6">
        <v>2017</v>
      </c>
      <c r="B30" s="10">
        <v>42736</v>
      </c>
      <c r="C30" s="10">
        <v>43100</v>
      </c>
      <c r="D30" s="6">
        <v>23</v>
      </c>
      <c r="E30" s="5" t="s">
        <v>51</v>
      </c>
      <c r="F30" s="5" t="s">
        <v>52</v>
      </c>
      <c r="G30" s="10">
        <v>43327</v>
      </c>
      <c r="H30" s="10">
        <v>43328</v>
      </c>
      <c r="I30" s="6"/>
    </row>
    <row r="31" spans="1:9" s="7" customFormat="1" x14ac:dyDescent="0.25">
      <c r="A31" s="6">
        <v>2017</v>
      </c>
      <c r="B31" s="10">
        <v>42736</v>
      </c>
      <c r="C31" s="10">
        <v>43100</v>
      </c>
      <c r="D31" s="6">
        <v>24</v>
      </c>
      <c r="E31" s="5" t="s">
        <v>51</v>
      </c>
      <c r="F31" s="5" t="s">
        <v>52</v>
      </c>
      <c r="G31" s="10">
        <v>43327</v>
      </c>
      <c r="H31" s="10">
        <v>43328</v>
      </c>
      <c r="I31" s="6"/>
    </row>
    <row r="32" spans="1:9" s="7" customFormat="1" x14ac:dyDescent="0.25">
      <c r="A32" s="6"/>
      <c r="B32" s="6"/>
      <c r="C32" s="6"/>
      <c r="D32" s="6"/>
      <c r="E32" s="6"/>
      <c r="F32" s="6"/>
      <c r="G32" s="6"/>
      <c r="H32" s="6"/>
      <c r="I32" s="6"/>
    </row>
    <row r="33" spans="1:9" s="7" customFormat="1" x14ac:dyDescent="0.25">
      <c r="A33" s="6"/>
      <c r="B33" s="6"/>
      <c r="C33" s="6"/>
      <c r="D33" s="6"/>
      <c r="E33" s="6"/>
      <c r="F33" s="6"/>
      <c r="G33" s="6"/>
      <c r="H33" s="6"/>
      <c r="I33" s="6"/>
    </row>
    <row r="34" spans="1:9" s="7" customFormat="1" x14ac:dyDescent="0.25">
      <c r="A34" s="6"/>
      <c r="B34" s="6"/>
      <c r="C34" s="6"/>
      <c r="D34" s="6"/>
      <c r="E34" s="6"/>
      <c r="F34" s="6"/>
      <c r="G34" s="6"/>
      <c r="H34" s="6"/>
      <c r="I34" s="6"/>
    </row>
    <row r="35" spans="1:9" s="7" customFormat="1" x14ac:dyDescent="0.25">
      <c r="A35" s="6"/>
      <c r="B35" s="6"/>
      <c r="C35" s="6"/>
      <c r="D35" s="6"/>
      <c r="E35" s="6"/>
      <c r="F35" s="6"/>
      <c r="G35" s="6"/>
      <c r="H35" s="6"/>
      <c r="I35" s="6"/>
    </row>
    <row r="36" spans="1:9" x14ac:dyDescent="0.25">
      <c r="B36" s="3"/>
      <c r="C36" s="3"/>
      <c r="G36" s="3"/>
      <c r="H36" s="3"/>
    </row>
    <row r="37" spans="1:9" x14ac:dyDescent="0.25">
      <c r="B37" s="3"/>
      <c r="C37" s="3"/>
      <c r="G37" s="3"/>
      <c r="H37" s="3"/>
    </row>
    <row r="38" spans="1:9" x14ac:dyDescent="0.25">
      <c r="B38" s="3"/>
      <c r="C38" s="3"/>
      <c r="G38" s="3"/>
      <c r="H38" s="3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16" right="0.16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topLeftCell="A3" workbookViewId="0">
      <selection activeCell="K23" sqref="K23"/>
    </sheetView>
  </sheetViews>
  <sheetFormatPr baseColWidth="10" defaultColWidth="9.140625" defaultRowHeight="15" x14ac:dyDescent="0.25"/>
  <cols>
    <col min="1" max="1" width="3.42578125" bestFit="1" customWidth="1"/>
    <col min="2" max="2" width="14.28515625" customWidth="1"/>
    <col min="3" max="3" width="26.7109375" customWidth="1"/>
    <col min="4" max="4" width="17.28515625" customWidth="1"/>
    <col min="5" max="5" width="18.7109375" customWidth="1"/>
    <col min="6" max="6" width="12.5703125" bestFit="1" customWidth="1"/>
    <col min="7" max="8" width="13.140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s="11" customFormat="1" ht="37.5" customHeight="1" x14ac:dyDescent="0.25">
      <c r="A3" s="4" t="s">
        <v>42</v>
      </c>
      <c r="B3" s="4" t="s">
        <v>43</v>
      </c>
      <c r="C3" s="4" t="s">
        <v>44</v>
      </c>
      <c r="D3" s="4" t="s">
        <v>45</v>
      </c>
      <c r="E3" s="4" t="s">
        <v>46</v>
      </c>
      <c r="F3" s="4" t="s">
        <v>47</v>
      </c>
      <c r="G3" s="4" t="s">
        <v>48</v>
      </c>
      <c r="H3" s="4" t="s">
        <v>49</v>
      </c>
      <c r="I3" s="4" t="s">
        <v>50</v>
      </c>
    </row>
    <row r="4" spans="1:9" s="8" customFormat="1" x14ac:dyDescent="0.25">
      <c r="A4" s="9">
        <v>1</v>
      </c>
      <c r="B4" s="9">
        <v>1000</v>
      </c>
      <c r="C4" s="9" t="s">
        <v>53</v>
      </c>
      <c r="D4" s="9">
        <v>32674230</v>
      </c>
      <c r="E4" s="9">
        <f>D4-F4</f>
        <v>592078</v>
      </c>
      <c r="F4" s="9">
        <v>32082152</v>
      </c>
      <c r="G4" s="9">
        <f>15097628.4+15110516.06</f>
        <v>30208144.460000001</v>
      </c>
      <c r="H4" s="9">
        <f>15097628.4+15110516.06</f>
        <v>30208144.460000001</v>
      </c>
      <c r="I4" s="9">
        <f>+F4-H4</f>
        <v>1874007.5399999991</v>
      </c>
    </row>
    <row r="5" spans="1:9" s="8" customFormat="1" x14ac:dyDescent="0.25">
      <c r="A5" s="9">
        <v>2</v>
      </c>
      <c r="B5" s="9">
        <v>2000</v>
      </c>
      <c r="C5" s="9" t="s">
        <v>54</v>
      </c>
      <c r="D5" s="9">
        <v>3028401</v>
      </c>
      <c r="E5" s="9">
        <f t="shared" ref="E5:E27" si="0">D5-F5</f>
        <v>1182203</v>
      </c>
      <c r="F5" s="9">
        <v>1846198</v>
      </c>
      <c r="G5" s="9">
        <f>590545.69+595776.42</f>
        <v>1186322.1099999999</v>
      </c>
      <c r="H5" s="9">
        <f>590545.69+595776.42</f>
        <v>1186322.1099999999</v>
      </c>
      <c r="I5" s="9">
        <f t="shared" ref="I5:I26" si="1">+F5-H5</f>
        <v>659875.89000000013</v>
      </c>
    </row>
    <row r="6" spans="1:9" s="8" customFormat="1" x14ac:dyDescent="0.25">
      <c r="A6" s="9">
        <v>3</v>
      </c>
      <c r="B6" s="9">
        <v>3000</v>
      </c>
      <c r="C6" s="9" t="s">
        <v>55</v>
      </c>
      <c r="D6" s="9">
        <v>6367518</v>
      </c>
      <c r="E6" s="9">
        <f t="shared" si="0"/>
        <v>766134</v>
      </c>
      <c r="F6" s="9">
        <v>5601384</v>
      </c>
      <c r="G6" s="9">
        <f>2540649.83+2535285.47</f>
        <v>5075935.3000000007</v>
      </c>
      <c r="H6" s="9">
        <f>2540649.83+2535285.47</f>
        <v>5075935.3000000007</v>
      </c>
      <c r="I6" s="9">
        <f t="shared" si="1"/>
        <v>525448.69999999925</v>
      </c>
    </row>
    <row r="7" spans="1:9" s="8" customFormat="1" ht="30" x14ac:dyDescent="0.25">
      <c r="A7" s="9">
        <v>4</v>
      </c>
      <c r="B7" s="9">
        <v>5000</v>
      </c>
      <c r="C7" s="9" t="s">
        <v>56</v>
      </c>
      <c r="D7" s="9">
        <v>1399228</v>
      </c>
      <c r="E7" s="9">
        <f t="shared" si="0"/>
        <v>489228</v>
      </c>
      <c r="F7" s="9">
        <v>910000</v>
      </c>
      <c r="G7" s="9">
        <v>0</v>
      </c>
      <c r="H7" s="9">
        <v>0</v>
      </c>
      <c r="I7" s="9">
        <f t="shared" si="1"/>
        <v>910000</v>
      </c>
    </row>
    <row r="8" spans="1:9" s="8" customFormat="1" x14ac:dyDescent="0.25">
      <c r="A8" s="9">
        <v>5</v>
      </c>
      <c r="B8" s="9">
        <v>1000</v>
      </c>
      <c r="C8" s="9" t="s">
        <v>53</v>
      </c>
      <c r="D8" s="9">
        <v>35311129</v>
      </c>
      <c r="E8" s="9">
        <f t="shared" si="0"/>
        <v>2229217</v>
      </c>
      <c r="F8" s="9">
        <v>33081912</v>
      </c>
      <c r="G8" s="9">
        <f>14914222.49+16540956</f>
        <v>31455178.490000002</v>
      </c>
      <c r="H8" s="9">
        <f>14914222.49+16540956</f>
        <v>31455178.490000002</v>
      </c>
      <c r="I8" s="9">
        <f t="shared" si="1"/>
        <v>1626733.5099999979</v>
      </c>
    </row>
    <row r="9" spans="1:9" s="8" customFormat="1" x14ac:dyDescent="0.25">
      <c r="A9" s="9">
        <v>6</v>
      </c>
      <c r="B9" s="9">
        <v>2000</v>
      </c>
      <c r="C9" s="9" t="s">
        <v>54</v>
      </c>
      <c r="D9" s="9">
        <v>1880353</v>
      </c>
      <c r="E9" s="9">
        <f t="shared" si="0"/>
        <v>34155</v>
      </c>
      <c r="F9" s="9">
        <v>1846198</v>
      </c>
      <c r="G9" s="9">
        <v>923099</v>
      </c>
      <c r="H9" s="9">
        <v>923099</v>
      </c>
      <c r="I9" s="9">
        <f t="shared" si="1"/>
        <v>923099</v>
      </c>
    </row>
    <row r="10" spans="1:9" s="8" customFormat="1" x14ac:dyDescent="0.25">
      <c r="A10" s="9">
        <v>7</v>
      </c>
      <c r="B10" s="9">
        <v>3000</v>
      </c>
      <c r="C10" s="9" t="s">
        <v>55</v>
      </c>
      <c r="D10" s="9">
        <v>11100038</v>
      </c>
      <c r="E10" s="9">
        <f t="shared" si="0"/>
        <v>5498654</v>
      </c>
      <c r="F10" s="9">
        <v>5601384</v>
      </c>
      <c r="G10" s="9">
        <f>1239959.03+2800692</f>
        <v>4040651.0300000003</v>
      </c>
      <c r="H10" s="9">
        <f>1239959.03+2800692</f>
        <v>4040651.0300000003</v>
      </c>
      <c r="I10" s="9">
        <f t="shared" si="1"/>
        <v>1560732.9699999997</v>
      </c>
    </row>
    <row r="11" spans="1:9" s="8" customFormat="1" ht="30" x14ac:dyDescent="0.25">
      <c r="A11" s="9">
        <v>8</v>
      </c>
      <c r="B11" s="9">
        <v>5000</v>
      </c>
      <c r="C11" s="9" t="s">
        <v>56</v>
      </c>
      <c r="D11" s="9">
        <v>2500000</v>
      </c>
      <c r="E11" s="9">
        <f t="shared" si="0"/>
        <v>1887644</v>
      </c>
      <c r="F11" s="9">
        <v>612356</v>
      </c>
      <c r="G11" s="9">
        <v>70000</v>
      </c>
      <c r="H11" s="9">
        <v>70000</v>
      </c>
      <c r="I11" s="9">
        <f t="shared" si="1"/>
        <v>542356</v>
      </c>
    </row>
    <row r="12" spans="1:9" s="8" customFormat="1" x14ac:dyDescent="0.25">
      <c r="A12" s="9">
        <v>9</v>
      </c>
      <c r="B12" s="9">
        <v>1000</v>
      </c>
      <c r="C12" s="9" t="s">
        <v>53</v>
      </c>
      <c r="D12" s="9">
        <v>36311128</v>
      </c>
      <c r="E12" s="9">
        <f t="shared" si="0"/>
        <v>-2913096</v>
      </c>
      <c r="F12" s="9">
        <v>39224224</v>
      </c>
      <c r="G12" s="9">
        <f>16374614.22+16998639.45</f>
        <v>33373253.670000002</v>
      </c>
      <c r="H12" s="9">
        <f>16374614.22+16998639.45</f>
        <v>33373253.670000002</v>
      </c>
      <c r="I12" s="9">
        <f t="shared" si="1"/>
        <v>5850970.3299999982</v>
      </c>
    </row>
    <row r="13" spans="1:9" s="8" customFormat="1" x14ac:dyDescent="0.25">
      <c r="A13" s="9">
        <v>10</v>
      </c>
      <c r="B13" s="9">
        <v>2000</v>
      </c>
      <c r="C13" s="9" t="s">
        <v>54</v>
      </c>
      <c r="D13" s="9">
        <v>3088834</v>
      </c>
      <c r="E13" s="9">
        <f t="shared" si="0"/>
        <v>1290000</v>
      </c>
      <c r="F13" s="9">
        <v>1798834</v>
      </c>
      <c r="G13" s="9">
        <f>364286.21+364287.26</f>
        <v>728573.47</v>
      </c>
      <c r="H13" s="9">
        <f>364286.21+364287.26</f>
        <v>728573.47</v>
      </c>
      <c r="I13" s="9">
        <f t="shared" si="1"/>
        <v>1070260.53</v>
      </c>
    </row>
    <row r="14" spans="1:9" s="8" customFormat="1" x14ac:dyDescent="0.25">
      <c r="A14" s="9">
        <v>11</v>
      </c>
      <c r="B14" s="9">
        <v>3000</v>
      </c>
      <c r="C14" s="9" t="s">
        <v>55</v>
      </c>
      <c r="D14" s="9">
        <v>11100038</v>
      </c>
      <c r="E14" s="9">
        <f t="shared" si="0"/>
        <v>2211860</v>
      </c>
      <c r="F14" s="9">
        <v>8888178</v>
      </c>
      <c r="G14" s="9">
        <f>2060160.66+2074284.74</f>
        <v>4134445.4</v>
      </c>
      <c r="H14" s="9">
        <f>2060160.66+2074284.74</f>
        <v>4134445.4</v>
      </c>
      <c r="I14" s="9">
        <f t="shared" si="1"/>
        <v>4753732.5999999996</v>
      </c>
    </row>
    <row r="15" spans="1:9" s="8" customFormat="1" ht="30" x14ac:dyDescent="0.25">
      <c r="A15" s="9">
        <v>12</v>
      </c>
      <c r="B15" s="9">
        <v>5000</v>
      </c>
      <c r="C15" s="9" t="s">
        <v>56</v>
      </c>
      <c r="D15" s="9">
        <v>1500000</v>
      </c>
      <c r="E15" s="9">
        <f t="shared" si="0"/>
        <v>750000</v>
      </c>
      <c r="F15" s="9">
        <v>750000</v>
      </c>
      <c r="G15" s="9">
        <v>0</v>
      </c>
      <c r="H15" s="9">
        <v>0</v>
      </c>
      <c r="I15" s="9">
        <f t="shared" si="1"/>
        <v>750000</v>
      </c>
    </row>
    <row r="16" spans="1:9" s="8" customFormat="1" x14ac:dyDescent="0.25">
      <c r="A16" s="9">
        <v>13</v>
      </c>
      <c r="B16" s="9">
        <v>1000</v>
      </c>
      <c r="C16" s="9" t="s">
        <v>53</v>
      </c>
      <c r="D16" s="9">
        <v>40037908</v>
      </c>
      <c r="E16" s="9">
        <f t="shared" si="0"/>
        <v>15970984</v>
      </c>
      <c r="F16" s="9">
        <v>24066924</v>
      </c>
      <c r="G16" s="9">
        <f>15992187.65+18047396.97</f>
        <v>34039584.619999997</v>
      </c>
      <c r="H16" s="9">
        <f>15992187.65+18047396.97</f>
        <v>34039584.619999997</v>
      </c>
      <c r="I16" s="9">
        <f t="shared" si="1"/>
        <v>-9972660.6199999973</v>
      </c>
    </row>
    <row r="17" spans="1:9" s="8" customFormat="1" x14ac:dyDescent="0.25">
      <c r="A17" s="9">
        <v>14</v>
      </c>
      <c r="B17" s="9">
        <v>2000</v>
      </c>
      <c r="C17" s="9" t="s">
        <v>54</v>
      </c>
      <c r="D17" s="9">
        <v>1798834</v>
      </c>
      <c r="E17" s="9">
        <f t="shared" si="0"/>
        <v>1708031</v>
      </c>
      <c r="F17" s="9">
        <v>90803</v>
      </c>
      <c r="G17" s="9">
        <f>84518.17+325224.02</f>
        <v>409742.19</v>
      </c>
      <c r="H17" s="9">
        <f>84518.17+325224.02</f>
        <v>409742.19</v>
      </c>
      <c r="I17" s="9">
        <f t="shared" si="1"/>
        <v>-318939.19</v>
      </c>
    </row>
    <row r="18" spans="1:9" s="8" customFormat="1" x14ac:dyDescent="0.25">
      <c r="A18" s="9">
        <v>15</v>
      </c>
      <c r="B18" s="9">
        <v>3000</v>
      </c>
      <c r="C18" s="9" t="s">
        <v>55</v>
      </c>
      <c r="D18" s="9">
        <v>10663258</v>
      </c>
      <c r="E18" s="9">
        <f t="shared" si="0"/>
        <v>9704453</v>
      </c>
      <c r="F18" s="9">
        <v>958805</v>
      </c>
      <c r="G18" s="9">
        <f>958804.37+1716572.82</f>
        <v>2675377.19</v>
      </c>
      <c r="H18" s="9">
        <f>958804.37+1716572.82</f>
        <v>2675377.19</v>
      </c>
      <c r="I18" s="9">
        <f t="shared" si="1"/>
        <v>-1716572.19</v>
      </c>
    </row>
    <row r="19" spans="1:9" s="8" customFormat="1" ht="30" x14ac:dyDescent="0.25">
      <c r="A19" s="9">
        <v>16</v>
      </c>
      <c r="B19" s="9">
        <v>5000</v>
      </c>
      <c r="C19" s="9" t="s">
        <v>56</v>
      </c>
      <c r="D19" s="9">
        <v>500000</v>
      </c>
      <c r="E19" s="9">
        <f t="shared" si="0"/>
        <v>500000</v>
      </c>
      <c r="F19" s="9">
        <v>0</v>
      </c>
      <c r="G19" s="9">
        <v>0</v>
      </c>
      <c r="H19" s="9">
        <v>0</v>
      </c>
      <c r="I19" s="9">
        <f t="shared" si="1"/>
        <v>0</v>
      </c>
    </row>
    <row r="20" spans="1:9" s="8" customFormat="1" x14ac:dyDescent="0.25">
      <c r="A20" s="9">
        <v>17</v>
      </c>
      <c r="B20" s="9">
        <v>1000</v>
      </c>
      <c r="C20" s="9" t="s">
        <v>53</v>
      </c>
      <c r="D20" s="9">
        <v>40037908</v>
      </c>
      <c r="E20" s="9">
        <f t="shared" si="0"/>
        <v>15803329.940000001</v>
      </c>
      <c r="F20" s="9">
        <f>22234578.06+2000000</f>
        <v>24234578.059999999</v>
      </c>
      <c r="G20" s="9">
        <v>28250963.640000001</v>
      </c>
      <c r="H20" s="9">
        <v>28250963.640000001</v>
      </c>
      <c r="I20" s="9">
        <f t="shared" si="1"/>
        <v>-4016385.5800000019</v>
      </c>
    </row>
    <row r="21" spans="1:9" x14ac:dyDescent="0.25">
      <c r="A21" s="9">
        <v>18</v>
      </c>
      <c r="B21" s="9">
        <v>2000</v>
      </c>
      <c r="C21" s="9" t="s">
        <v>54</v>
      </c>
      <c r="D21" s="9">
        <v>1798834</v>
      </c>
      <c r="E21" s="9">
        <f t="shared" si="0"/>
        <v>1359029</v>
      </c>
      <c r="F21" s="9">
        <v>439805</v>
      </c>
      <c r="G21" s="9">
        <v>999238.91</v>
      </c>
      <c r="H21" s="9">
        <v>999238.91</v>
      </c>
      <c r="I21" s="9">
        <f t="shared" si="1"/>
        <v>-559433.91</v>
      </c>
    </row>
    <row r="22" spans="1:9" x14ac:dyDescent="0.25">
      <c r="A22" s="9">
        <v>19</v>
      </c>
      <c r="B22" s="9">
        <v>3000</v>
      </c>
      <c r="C22" s="9" t="s">
        <v>55</v>
      </c>
      <c r="D22" s="9">
        <v>10663258</v>
      </c>
      <c r="E22" s="9">
        <f t="shared" si="0"/>
        <v>8221109.0600000005</v>
      </c>
      <c r="F22" s="9">
        <v>2442148.94</v>
      </c>
      <c r="G22" s="9">
        <v>3363881.87</v>
      </c>
      <c r="H22" s="9">
        <v>3363881.87</v>
      </c>
      <c r="I22" s="9">
        <f t="shared" si="1"/>
        <v>-921732.93000000017</v>
      </c>
    </row>
    <row r="23" spans="1:9" ht="30" x14ac:dyDescent="0.25">
      <c r="A23" s="9">
        <v>20</v>
      </c>
      <c r="B23" s="9">
        <v>5000</v>
      </c>
      <c r="C23" s="9" t="s">
        <v>56</v>
      </c>
      <c r="D23" s="9">
        <v>0</v>
      </c>
      <c r="E23" s="9">
        <f t="shared" si="0"/>
        <v>0</v>
      </c>
      <c r="F23" s="9">
        <v>0</v>
      </c>
      <c r="G23" s="9"/>
      <c r="H23" s="9"/>
      <c r="I23" s="9">
        <f t="shared" si="1"/>
        <v>0</v>
      </c>
    </row>
    <row r="24" spans="1:9" x14ac:dyDescent="0.25">
      <c r="A24" s="9">
        <v>21</v>
      </c>
      <c r="B24" s="9">
        <v>1000</v>
      </c>
      <c r="C24" s="9" t="s">
        <v>53</v>
      </c>
      <c r="D24" s="9">
        <v>39601592</v>
      </c>
      <c r="E24" s="9">
        <f t="shared" si="0"/>
        <v>10981833.039999999</v>
      </c>
      <c r="F24" s="9">
        <f>21121158.96+7498600</f>
        <v>28619758.960000001</v>
      </c>
      <c r="G24" s="9">
        <v>28619758.960000001</v>
      </c>
      <c r="H24" s="9">
        <v>28619758.960000001</v>
      </c>
      <c r="I24" s="9">
        <f>+F24-H24</f>
        <v>0</v>
      </c>
    </row>
    <row r="25" spans="1:9" x14ac:dyDescent="0.25">
      <c r="A25" s="9">
        <v>22</v>
      </c>
      <c r="B25" s="9">
        <v>2000</v>
      </c>
      <c r="C25" s="9" t="s">
        <v>54</v>
      </c>
      <c r="D25" s="9">
        <v>469380</v>
      </c>
      <c r="E25" s="9">
        <f t="shared" si="0"/>
        <v>-522171.05000000005</v>
      </c>
      <c r="F25" s="9">
        <v>991551.05</v>
      </c>
      <c r="G25" s="9">
        <v>991551.05</v>
      </c>
      <c r="H25" s="9">
        <v>991551.05</v>
      </c>
      <c r="I25" s="9">
        <f t="shared" si="1"/>
        <v>0</v>
      </c>
    </row>
    <row r="26" spans="1:9" x14ac:dyDescent="0.25">
      <c r="A26" s="9">
        <v>23</v>
      </c>
      <c r="B26" s="9">
        <v>3000</v>
      </c>
      <c r="C26" s="9" t="s">
        <v>55</v>
      </c>
      <c r="D26" s="9">
        <v>3330054</v>
      </c>
      <c r="E26" s="9">
        <f t="shared" si="0"/>
        <v>326232.00999999978</v>
      </c>
      <c r="F26" s="9">
        <v>3003821.99</v>
      </c>
      <c r="G26" s="9">
        <v>3003821.99</v>
      </c>
      <c r="H26" s="9">
        <v>3003821.99</v>
      </c>
      <c r="I26" s="9">
        <f t="shared" si="1"/>
        <v>0</v>
      </c>
    </row>
    <row r="27" spans="1:9" ht="30" x14ac:dyDescent="0.25">
      <c r="A27" s="9">
        <v>24</v>
      </c>
      <c r="B27" s="9">
        <v>5000</v>
      </c>
      <c r="C27" s="9" t="s">
        <v>56</v>
      </c>
      <c r="D27" s="9">
        <v>0</v>
      </c>
      <c r="E27" s="9">
        <f t="shared" si="0"/>
        <v>0</v>
      </c>
      <c r="F27" s="9">
        <v>0</v>
      </c>
      <c r="G27" s="9">
        <v>0</v>
      </c>
      <c r="H27" s="9">
        <v>0</v>
      </c>
      <c r="I27" s="9">
        <v>0</v>
      </c>
    </row>
  </sheetData>
  <pageMargins left="0.24" right="0.1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Tabla_379931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2018-08-17T20:38:20Z</cp:lastPrinted>
  <dcterms:created xsi:type="dcterms:W3CDTF">2018-07-06T18:14:56Z</dcterms:created>
  <dcterms:modified xsi:type="dcterms:W3CDTF">2018-08-20T22:52:20Z</dcterms:modified>
</cp:coreProperties>
</file>